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ciones" sheetId="1" state="visible" r:id="rId1"/>
    <sheet xmlns:r="http://schemas.openxmlformats.org/officeDocument/2006/relationships" name="Registro mensual" sheetId="2" state="visible" r:id="rId2"/>
  </sheets>
  <definedNames>
    <definedName name="_xlnm.Print_Area" localSheetId="1">'Registro mensual'!$A$1:$J$49</definedName>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0.##"/>
    <numFmt numFmtId="167" formatCode="hh:mm"/>
    <numFmt numFmtId="168" formatCode="[h]:mm"/>
  </numFmts>
  <fonts count="10">
    <font>
      <name val="Calibri"/>
      <family val="2"/>
      <color theme="1"/>
      <sz val="11"/>
      <scheme val="minor"/>
    </font>
    <font>
      <b val="1"/>
      <color rgb="00333333"/>
      <sz val="16"/>
    </font>
    <font>
      <i val="1"/>
      <color rgb="00666666"/>
      <sz val="10"/>
    </font>
    <font>
      <sz val="11"/>
    </font>
    <font>
      <b val="1"/>
      <color rgb="004E7D1E"/>
      <sz val="12"/>
    </font>
    <font>
      <i val="1"/>
      <color rgb="00666666"/>
      <sz val="9"/>
    </font>
    <font>
      <b val="1"/>
      <color rgb="00333333"/>
      <sz val="10"/>
    </font>
    <font>
      <b val="1"/>
      <color rgb="00FFFFFF"/>
      <sz val="10"/>
    </font>
    <font>
      <color rgb="00666666"/>
      <sz val="9"/>
    </font>
    <font>
      <b val="1"/>
    </font>
  </fonts>
  <fills count="6">
    <fill>
      <patternFill/>
    </fill>
    <fill>
      <patternFill patternType="gray125"/>
    </fill>
    <fill>
      <patternFill patternType="solid">
        <fgColor rgb="00FFFFFF"/>
      </patternFill>
    </fill>
    <fill>
      <patternFill patternType="solid">
        <fgColor rgb="008CC63F"/>
      </patternFill>
    </fill>
    <fill>
      <patternFill patternType="solid">
        <fgColor rgb="00F5F5F5"/>
      </patternFill>
    </fill>
    <fill>
      <patternFill patternType="solid">
        <fgColor rgb="00F3F8EC"/>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5" fillId="0" borderId="0" pivotButton="0" quotePrefix="0" xfId="0"/>
    <xf numFmtId="0" fontId="6" fillId="0" borderId="0" pivotButton="0" quotePrefix="0" xfId="0"/>
    <xf numFmtId="0" fontId="0" fillId="2" borderId="1" applyProtection="1" pivotButton="0" quotePrefix="0" xfId="0">
      <protection locked="0" hidden="0"/>
    </xf>
    <xf numFmtId="0" fontId="0" fillId="0" borderId="4" applyProtection="1" pivotButton="0" quotePrefix="0" xfId="0">
      <protection locked="0" hidden="0"/>
    </xf>
    <xf numFmtId="0" fontId="0" fillId="0" borderId="5" applyProtection="1" pivotButton="0" quotePrefix="0" xfId="0">
      <protection locked="0" hidden="0"/>
    </xf>
    <xf numFmtId="166" fontId="0" fillId="2" borderId="1" applyProtection="1" pivotButton="0" quotePrefix="0" xfId="0">
      <protection locked="0" hidden="0"/>
    </xf>
    <xf numFmtId="165" fontId="0" fillId="2" borderId="1" applyProtection="1" pivotButton="0" quotePrefix="0" xfId="0">
      <protection locked="0" hidden="0"/>
    </xf>
    <xf numFmtId="0" fontId="8" fillId="0" borderId="0" applyAlignment="1" pivotButton="0" quotePrefix="0" xfId="0">
      <alignment horizontal="center"/>
    </xf>
    <xf numFmtId="0" fontId="7" fillId="3" borderId="1" applyAlignment="1" pivotButton="0" quotePrefix="0" xfId="0">
      <alignment horizontal="center" vertical="center" wrapText="1"/>
    </xf>
    <xf numFmtId="165" fontId="0" fillId="4" borderId="1" applyAlignment="1" pivotButton="0" quotePrefix="0" xfId="0">
      <alignment horizontal="center"/>
    </xf>
    <xf numFmtId="0" fontId="0" fillId="4" borderId="1" applyAlignment="1" pivotButton="0" quotePrefix="0" xfId="0">
      <alignment horizontal="center"/>
    </xf>
    <xf numFmtId="167" fontId="0" fillId="0" borderId="1" applyAlignment="1" applyProtection="1" pivotButton="0" quotePrefix="0" xfId="0">
      <alignment horizontal="center"/>
      <protection locked="0" hidden="0"/>
    </xf>
    <xf numFmtId="168" fontId="0" fillId="4" borderId="1" applyAlignment="1" pivotButton="0" quotePrefix="0" xfId="0">
      <alignment horizontal="center"/>
    </xf>
    <xf numFmtId="0" fontId="0" fillId="0" borderId="1" applyProtection="1" pivotButton="0" quotePrefix="0" xfId="0">
      <protection locked="0" hidden="0"/>
    </xf>
    <xf numFmtId="0" fontId="9" fillId="0" borderId="0" applyAlignment="1" pivotButton="0" quotePrefix="0" xfId="0">
      <alignment horizontal="right"/>
    </xf>
    <xf numFmtId="168" fontId="9" fillId="5" borderId="1" applyAlignment="1" pivotButton="0" quotePrefix="0" xfId="0">
      <alignment horizontal="center"/>
    </xf>
    <xf numFmtId="0" fontId="5" fillId="0" borderId="0" applyAlignment="1" pivotButton="0" quotePrefix="0" xfId="0">
      <alignment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10" customWidth="1" min="1" max="1"/>
  </cols>
  <sheetData>
    <row r="1">
      <c r="A1" s="1" t="inlineStr">
        <is>
          <t>Plantilla de registro de jornada — VisibleSoft</t>
        </is>
      </c>
    </row>
    <row r="2">
      <c r="A2" s="2" t="inlineStr">
        <is>
          <t>Gratuita y de uso libre. Plantilla orientativa: revisa tu convenio colectivo.</t>
        </is>
      </c>
    </row>
    <row r="3">
      <c r="A3" s="3" t="inlineStr"/>
    </row>
    <row r="4">
      <c r="A4" s="4" t="inlineStr">
        <is>
          <t>Qué exige la ley (art. 34.9 del Estatuto de los Trabajadores, RD-ley 8/2019)</t>
        </is>
      </c>
    </row>
    <row r="5">
      <c r="A5" s="3" t="inlineStr">
        <is>
          <t>• Registrar cada día el horario concreto de inicio y de fin de la jornada de cada persona trabajadora.</t>
        </is>
      </c>
    </row>
    <row r="6">
      <c r="A6" s="3" t="inlineStr">
        <is>
          <t>• Conservar los registros durante cuatro años.</t>
        </is>
      </c>
    </row>
    <row r="7">
      <c r="A7" s="3" t="inlineStr">
        <is>
          <t>• Tenerlos a disposición de las personas trabajadoras, de sus representantes legales y de la Inspección de Trabajo.</t>
        </is>
      </c>
    </row>
    <row r="8">
      <c r="A8" s="3" t="inlineStr"/>
    </row>
    <row r="9">
      <c r="A9" s="4" t="inlineStr">
        <is>
          <t>Cómo usarla</t>
        </is>
      </c>
    </row>
    <row r="10">
      <c r="A10" s="3" t="inlineStr">
        <is>
          <t>1. Duplica la hoja "Registro mensual" para cada persona (clic derecho en la pestaña → Mover o copiar → Crear una copia).</t>
        </is>
      </c>
    </row>
    <row r="11">
      <c r="A11" s="3" t="inlineStr">
        <is>
          <t>2. Rellena la cabecera: empresa, CIF, centro, trabajador/a, NIF, jornada diaria pactada en horas (8 o 7,5) y el día 1 del mes.</t>
        </is>
      </c>
    </row>
    <row r="12">
      <c r="A12" s="3" t="inlineStr">
        <is>
          <t>3. Cada día, anota la hora de entrada y de salida (formato 08:30). Si la jornada es partida, usa el segundo tramo.</t>
        </is>
      </c>
    </row>
    <row r="13">
      <c r="A13" s="3" t="inlineStr">
        <is>
          <t>4. Las horas trabajadas, las horas extra y los totales se calculan solos. Al cerrar el mes, firmad empresa y trabajador/a.</t>
        </is>
      </c>
    </row>
    <row r="14">
      <c r="A14" s="3" t="inlineStr"/>
    </row>
    <row r="15">
      <c r="A15" s="4" t="inlineStr">
        <is>
          <t>Límites de un registro en Excel</t>
        </is>
      </c>
    </row>
    <row r="16">
      <c r="A16" s="3" t="inlineStr">
        <is>
          <t>• Se puede modificar después sin que quede rastro de quién cambió qué. La hoja está protegida sin contraseña solo para no romper fórmulas.</t>
        </is>
      </c>
    </row>
    <row r="17">
      <c r="A17" s="3" t="inlineStr">
        <is>
          <t>• Depende de que alguien lo rellene a diario; si se completa a final de mes, deja de reflejar la jornada real.</t>
        </is>
      </c>
    </row>
    <row r="18">
      <c r="A18" s="3" t="inlineStr">
        <is>
          <t>• Hay que guardar y localizar cuatro años de archivos por persona.</t>
        </is>
      </c>
    </row>
    <row r="19">
      <c r="A19" s="3" t="inlineStr">
        <is>
          <t>Si tu equipo crece o quieres registros que no se puedan alterar sin dejar rastro, un software de control horario como Power Time lo resuelve: www.visiblesoft.com/es/powertime/</t>
        </is>
      </c>
    </row>
    <row r="20">
      <c r="A20" s="3" t="inlineStr"/>
    </row>
    <row r="21">
      <c r="A21" s="2" t="inlineStr">
        <is>
          <t>Más información: www.visiblesoft.com/es/plantilla-registro-jornada-excel/</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49"/>
  <sheetViews>
    <sheetView workbookViewId="0">
      <pane xSplit="2" ySplit="10" topLeftCell="C11"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0" customWidth="1" min="4" max="4"/>
    <col width="10" customWidth="1" min="5" max="5"/>
    <col width="10" customWidth="1" min="6" max="6"/>
    <col width="12" customWidth="1" min="7" max="7"/>
    <col width="11" customWidth="1" min="8" max="8"/>
    <col width="30" customWidth="1" min="9" max="9"/>
    <col width="18" customWidth="1" min="10" max="10"/>
  </cols>
  <sheetData>
    <row r="1">
      <c r="A1" s="5" t="inlineStr">
        <is>
          <t>REGISTRO DIARIO DE JORNADA</t>
        </is>
      </c>
    </row>
    <row r="2">
      <c r="A2" s="6" t="inlineStr">
        <is>
          <t>Art. 34.9 del Estatuto de los Trabajadores. Una hoja por persona y mes; conservar 4 años.</t>
        </is>
      </c>
    </row>
    <row r="4">
      <c r="A4" s="7" t="inlineStr">
        <is>
          <t>Empresa</t>
        </is>
      </c>
      <c r="B4" s="8" t="n"/>
      <c r="C4" s="9" t="n"/>
      <c r="D4" s="9" t="n"/>
      <c r="E4" s="10" t="n"/>
      <c r="F4" s="7" t="inlineStr">
        <is>
          <t>CIF</t>
        </is>
      </c>
      <c r="G4" s="8" t="n"/>
      <c r="H4" s="9" t="n"/>
      <c r="I4" s="9" t="n"/>
      <c r="J4" s="10" t="n"/>
    </row>
    <row r="5">
      <c r="A5" s="7" t="inlineStr">
        <is>
          <t>Centro de trabajo</t>
        </is>
      </c>
      <c r="B5" s="8" t="n"/>
      <c r="C5" s="9" t="n"/>
      <c r="D5" s="9" t="n"/>
      <c r="E5" s="10" t="n"/>
      <c r="F5" s="7" t="inlineStr">
        <is>
          <t>Trabajador/a</t>
        </is>
      </c>
      <c r="G5" s="8" t="n"/>
      <c r="H5" s="9" t="n"/>
      <c r="I5" s="9" t="n"/>
      <c r="J5" s="10" t="n"/>
    </row>
    <row r="6">
      <c r="A6" s="7" t="inlineStr">
        <is>
          <t>NIF</t>
        </is>
      </c>
      <c r="B6" s="8" t="n"/>
      <c r="C6" s="9" t="n"/>
      <c r="D6" s="9" t="n"/>
      <c r="E6" s="10" t="n"/>
      <c r="F6" s="7" t="inlineStr">
        <is>
          <t>Jornada diaria pactada (horas)</t>
        </is>
      </c>
      <c r="H6" s="11" t="n">
        <v>8</v>
      </c>
      <c r="I6" s="6" t="inlineStr">
        <is>
          <t>← p. ej. 8 o 7,5</t>
        </is>
      </c>
    </row>
    <row r="7">
      <c r="A7" s="7" t="inlineStr">
        <is>
          <t>Primer día del mes</t>
        </is>
      </c>
      <c r="B7" s="12" t="n">
        <v>46327</v>
      </c>
      <c r="C7" s="6" t="inlineStr">
        <is>
          <t>← escribe el día 1 del mes que registras</t>
        </is>
      </c>
    </row>
    <row r="9">
      <c r="C9" s="13" t="inlineStr">
        <is>
          <t>Tramo 1</t>
        </is>
      </c>
      <c r="E9" s="13" t="inlineStr">
        <is>
          <t>Tramo 2 (jornada partida)</t>
        </is>
      </c>
    </row>
    <row r="10" ht="30" customHeight="1">
      <c r="A10" s="14" t="inlineStr">
        <is>
          <t>Fecha</t>
        </is>
      </c>
      <c r="B10" s="14" t="inlineStr">
        <is>
          <t>Día</t>
        </is>
      </c>
      <c r="C10" s="14" t="inlineStr">
        <is>
          <t>Entrada</t>
        </is>
      </c>
      <c r="D10" s="14" t="inlineStr">
        <is>
          <t>Salida</t>
        </is>
      </c>
      <c r="E10" s="14" t="inlineStr">
        <is>
          <t>Entrada 2</t>
        </is>
      </c>
      <c r="F10" s="14" t="inlineStr">
        <is>
          <t>Salida 2</t>
        </is>
      </c>
      <c r="G10" s="14" t="inlineStr">
        <is>
          <t>Horas trabajadas</t>
        </is>
      </c>
      <c r="H10" s="14" t="inlineStr">
        <is>
          <t>Horas extra</t>
        </is>
      </c>
      <c r="I10" s="14" t="inlineStr">
        <is>
          <t>Observaciones</t>
        </is>
      </c>
      <c r="J10" s="14" t="inlineStr">
        <is>
          <t>Firma trabajador/a</t>
        </is>
      </c>
    </row>
    <row r="11">
      <c r="A11" s="15">
        <f>IF(MONTH($B$7+0)=MONTH($B$7),$B$7+0,"")</f>
        <v/>
      </c>
      <c r="B11" s="16">
        <f>IF(A11="","",CHOOSE(WEEKDAY(A11,2),"lunes","martes","miércoles","jueves","viernes","sábado","domingo"))</f>
        <v/>
      </c>
      <c r="C11" s="17" t="n"/>
      <c r="D11" s="17" t="n"/>
      <c r="E11" s="17" t="n"/>
      <c r="F11" s="17" t="n"/>
      <c r="G11" s="18">
        <f>IF(OR(A11="",COUNT(C11,E11)=0),"",IF(COUNT(C11,D11)=2,((HOUR(D11)*60+MINUTE(D11))-(HOUR(C11)*60+MINUTE(C11))+IF((HOUR(D11)*60+MINUTE(D11))&lt;(HOUR(C11)*60+MINUTE(C11)),1440,0))/1440,0)+IF(COUNT(E11,F11)=2,((HOUR(F11)*60+MINUTE(F11))-(HOUR(E11)*60+MINUTE(E11))+IF((HOUR(F11)*60+MINUTE(F11))&lt;(HOUR(E11)*60+MINUTE(E11)),1440,0))/1440,0))</f>
        <v/>
      </c>
      <c r="H11" s="18">
        <f>IF(OR(G11="",ISBLANK($H$6)),"",MAX(0,G11-$H$6/24))</f>
        <v/>
      </c>
      <c r="I11" s="19" t="n"/>
      <c r="J11" s="19" t="n"/>
    </row>
    <row r="12">
      <c r="A12" s="15">
        <f>IF(MONTH($B$7+1)=MONTH($B$7),$B$7+1,"")</f>
        <v/>
      </c>
      <c r="B12" s="16">
        <f>IF(A12="","",CHOOSE(WEEKDAY(A12,2),"lunes","martes","miércoles","jueves","viernes","sábado","domingo"))</f>
        <v/>
      </c>
      <c r="C12" s="17" t="n"/>
      <c r="D12" s="17" t="n"/>
      <c r="E12" s="17" t="n"/>
      <c r="F12" s="17" t="n"/>
      <c r="G12" s="18">
        <f>IF(OR(A12="",COUNT(C12,E12)=0),"",IF(COUNT(C12,D12)=2,((HOUR(D12)*60+MINUTE(D12))-(HOUR(C12)*60+MINUTE(C12))+IF((HOUR(D12)*60+MINUTE(D12))&lt;(HOUR(C12)*60+MINUTE(C12)),1440,0))/1440,0)+IF(COUNT(E12,F12)=2,((HOUR(F12)*60+MINUTE(F12))-(HOUR(E12)*60+MINUTE(E12))+IF((HOUR(F12)*60+MINUTE(F12))&lt;(HOUR(E12)*60+MINUTE(E12)),1440,0))/1440,0))</f>
        <v/>
      </c>
      <c r="H12" s="18">
        <f>IF(OR(G12="",ISBLANK($H$6)),"",MAX(0,G12-$H$6/24))</f>
        <v/>
      </c>
      <c r="I12" s="19" t="n"/>
      <c r="J12" s="19" t="n"/>
    </row>
    <row r="13">
      <c r="A13" s="15">
        <f>IF(MONTH($B$7+2)=MONTH($B$7),$B$7+2,"")</f>
        <v/>
      </c>
      <c r="B13" s="16">
        <f>IF(A13="","",CHOOSE(WEEKDAY(A13,2),"lunes","martes","miércoles","jueves","viernes","sábado","domingo"))</f>
        <v/>
      </c>
      <c r="C13" s="17" t="n"/>
      <c r="D13" s="17" t="n"/>
      <c r="E13" s="17" t="n"/>
      <c r="F13" s="17" t="n"/>
      <c r="G13" s="18">
        <f>IF(OR(A13="",COUNT(C13,E13)=0),"",IF(COUNT(C13,D13)=2,((HOUR(D13)*60+MINUTE(D13))-(HOUR(C13)*60+MINUTE(C13))+IF((HOUR(D13)*60+MINUTE(D13))&lt;(HOUR(C13)*60+MINUTE(C13)),1440,0))/1440,0)+IF(COUNT(E13,F13)=2,((HOUR(F13)*60+MINUTE(F13))-(HOUR(E13)*60+MINUTE(E13))+IF((HOUR(F13)*60+MINUTE(F13))&lt;(HOUR(E13)*60+MINUTE(E13)),1440,0))/1440,0))</f>
        <v/>
      </c>
      <c r="H13" s="18">
        <f>IF(OR(G13="",ISBLANK($H$6)),"",MAX(0,G13-$H$6/24))</f>
        <v/>
      </c>
      <c r="I13" s="19" t="n"/>
      <c r="J13" s="19" t="n"/>
    </row>
    <row r="14">
      <c r="A14" s="15">
        <f>IF(MONTH($B$7+3)=MONTH($B$7),$B$7+3,"")</f>
        <v/>
      </c>
      <c r="B14" s="16">
        <f>IF(A14="","",CHOOSE(WEEKDAY(A14,2),"lunes","martes","miércoles","jueves","viernes","sábado","domingo"))</f>
        <v/>
      </c>
      <c r="C14" s="17" t="n"/>
      <c r="D14" s="17" t="n"/>
      <c r="E14" s="17" t="n"/>
      <c r="F14" s="17" t="n"/>
      <c r="G14" s="18">
        <f>IF(OR(A14="",COUNT(C14,E14)=0),"",IF(COUNT(C14,D14)=2,((HOUR(D14)*60+MINUTE(D14))-(HOUR(C14)*60+MINUTE(C14))+IF((HOUR(D14)*60+MINUTE(D14))&lt;(HOUR(C14)*60+MINUTE(C14)),1440,0))/1440,0)+IF(COUNT(E14,F14)=2,((HOUR(F14)*60+MINUTE(F14))-(HOUR(E14)*60+MINUTE(E14))+IF((HOUR(F14)*60+MINUTE(F14))&lt;(HOUR(E14)*60+MINUTE(E14)),1440,0))/1440,0))</f>
        <v/>
      </c>
      <c r="H14" s="18">
        <f>IF(OR(G14="",ISBLANK($H$6)),"",MAX(0,G14-$H$6/24))</f>
        <v/>
      </c>
      <c r="I14" s="19" t="n"/>
      <c r="J14" s="19" t="n"/>
    </row>
    <row r="15">
      <c r="A15" s="15">
        <f>IF(MONTH($B$7+4)=MONTH($B$7),$B$7+4,"")</f>
        <v/>
      </c>
      <c r="B15" s="16">
        <f>IF(A15="","",CHOOSE(WEEKDAY(A15,2),"lunes","martes","miércoles","jueves","viernes","sábado","domingo"))</f>
        <v/>
      </c>
      <c r="C15" s="17" t="n"/>
      <c r="D15" s="17" t="n"/>
      <c r="E15" s="17" t="n"/>
      <c r="F15" s="17" t="n"/>
      <c r="G15" s="18">
        <f>IF(OR(A15="",COUNT(C15,E15)=0),"",IF(COUNT(C15,D15)=2,((HOUR(D15)*60+MINUTE(D15))-(HOUR(C15)*60+MINUTE(C15))+IF((HOUR(D15)*60+MINUTE(D15))&lt;(HOUR(C15)*60+MINUTE(C15)),1440,0))/1440,0)+IF(COUNT(E15,F15)=2,((HOUR(F15)*60+MINUTE(F15))-(HOUR(E15)*60+MINUTE(E15))+IF((HOUR(F15)*60+MINUTE(F15))&lt;(HOUR(E15)*60+MINUTE(E15)),1440,0))/1440,0))</f>
        <v/>
      </c>
      <c r="H15" s="18">
        <f>IF(OR(G15="",ISBLANK($H$6)),"",MAX(0,G15-$H$6/24))</f>
        <v/>
      </c>
      <c r="I15" s="19" t="n"/>
      <c r="J15" s="19" t="n"/>
    </row>
    <row r="16">
      <c r="A16" s="15">
        <f>IF(MONTH($B$7+5)=MONTH($B$7),$B$7+5,"")</f>
        <v/>
      </c>
      <c r="B16" s="16">
        <f>IF(A16="","",CHOOSE(WEEKDAY(A16,2),"lunes","martes","miércoles","jueves","viernes","sábado","domingo"))</f>
        <v/>
      </c>
      <c r="C16" s="17" t="n"/>
      <c r="D16" s="17" t="n"/>
      <c r="E16" s="17" t="n"/>
      <c r="F16" s="17" t="n"/>
      <c r="G16" s="18">
        <f>IF(OR(A16="",COUNT(C16,E16)=0),"",IF(COUNT(C16,D16)=2,((HOUR(D16)*60+MINUTE(D16))-(HOUR(C16)*60+MINUTE(C16))+IF((HOUR(D16)*60+MINUTE(D16))&lt;(HOUR(C16)*60+MINUTE(C16)),1440,0))/1440,0)+IF(COUNT(E16,F16)=2,((HOUR(F16)*60+MINUTE(F16))-(HOUR(E16)*60+MINUTE(E16))+IF((HOUR(F16)*60+MINUTE(F16))&lt;(HOUR(E16)*60+MINUTE(E16)),1440,0))/1440,0))</f>
        <v/>
      </c>
      <c r="H16" s="18">
        <f>IF(OR(G16="",ISBLANK($H$6)),"",MAX(0,G16-$H$6/24))</f>
        <v/>
      </c>
      <c r="I16" s="19" t="n"/>
      <c r="J16" s="19" t="n"/>
    </row>
    <row r="17">
      <c r="A17" s="15">
        <f>IF(MONTH($B$7+6)=MONTH($B$7),$B$7+6,"")</f>
        <v/>
      </c>
      <c r="B17" s="16">
        <f>IF(A17="","",CHOOSE(WEEKDAY(A17,2),"lunes","martes","miércoles","jueves","viernes","sábado","domingo"))</f>
        <v/>
      </c>
      <c r="C17" s="17" t="n"/>
      <c r="D17" s="17" t="n"/>
      <c r="E17" s="17" t="n"/>
      <c r="F17" s="17" t="n"/>
      <c r="G17" s="18">
        <f>IF(OR(A17="",COUNT(C17,E17)=0),"",IF(COUNT(C17,D17)=2,((HOUR(D17)*60+MINUTE(D17))-(HOUR(C17)*60+MINUTE(C17))+IF((HOUR(D17)*60+MINUTE(D17))&lt;(HOUR(C17)*60+MINUTE(C17)),1440,0))/1440,0)+IF(COUNT(E17,F17)=2,((HOUR(F17)*60+MINUTE(F17))-(HOUR(E17)*60+MINUTE(E17))+IF((HOUR(F17)*60+MINUTE(F17))&lt;(HOUR(E17)*60+MINUTE(E17)),1440,0))/1440,0))</f>
        <v/>
      </c>
      <c r="H17" s="18">
        <f>IF(OR(G17="",ISBLANK($H$6)),"",MAX(0,G17-$H$6/24))</f>
        <v/>
      </c>
      <c r="I17" s="19" t="n"/>
      <c r="J17" s="19" t="n"/>
    </row>
    <row r="18">
      <c r="A18" s="15">
        <f>IF(MONTH($B$7+7)=MONTH($B$7),$B$7+7,"")</f>
        <v/>
      </c>
      <c r="B18" s="16">
        <f>IF(A18="","",CHOOSE(WEEKDAY(A18,2),"lunes","martes","miércoles","jueves","viernes","sábado","domingo"))</f>
        <v/>
      </c>
      <c r="C18" s="17" t="n"/>
      <c r="D18" s="17" t="n"/>
      <c r="E18" s="17" t="n"/>
      <c r="F18" s="17" t="n"/>
      <c r="G18" s="18">
        <f>IF(OR(A18="",COUNT(C18,E18)=0),"",IF(COUNT(C18,D18)=2,((HOUR(D18)*60+MINUTE(D18))-(HOUR(C18)*60+MINUTE(C18))+IF((HOUR(D18)*60+MINUTE(D18))&lt;(HOUR(C18)*60+MINUTE(C18)),1440,0))/1440,0)+IF(COUNT(E18,F18)=2,((HOUR(F18)*60+MINUTE(F18))-(HOUR(E18)*60+MINUTE(E18))+IF((HOUR(F18)*60+MINUTE(F18))&lt;(HOUR(E18)*60+MINUTE(E18)),1440,0))/1440,0))</f>
        <v/>
      </c>
      <c r="H18" s="18">
        <f>IF(OR(G18="",ISBLANK($H$6)),"",MAX(0,G18-$H$6/24))</f>
        <v/>
      </c>
      <c r="I18" s="19" t="n"/>
      <c r="J18" s="19" t="n"/>
    </row>
    <row r="19">
      <c r="A19" s="15">
        <f>IF(MONTH($B$7+8)=MONTH($B$7),$B$7+8,"")</f>
        <v/>
      </c>
      <c r="B19" s="16">
        <f>IF(A19="","",CHOOSE(WEEKDAY(A19,2),"lunes","martes","miércoles","jueves","viernes","sábado","domingo"))</f>
        <v/>
      </c>
      <c r="C19" s="17" t="n"/>
      <c r="D19" s="17" t="n"/>
      <c r="E19" s="17" t="n"/>
      <c r="F19" s="17" t="n"/>
      <c r="G19" s="18">
        <f>IF(OR(A19="",COUNT(C19,E19)=0),"",IF(COUNT(C19,D19)=2,((HOUR(D19)*60+MINUTE(D19))-(HOUR(C19)*60+MINUTE(C19))+IF((HOUR(D19)*60+MINUTE(D19))&lt;(HOUR(C19)*60+MINUTE(C19)),1440,0))/1440,0)+IF(COUNT(E19,F19)=2,((HOUR(F19)*60+MINUTE(F19))-(HOUR(E19)*60+MINUTE(E19))+IF((HOUR(F19)*60+MINUTE(F19))&lt;(HOUR(E19)*60+MINUTE(E19)),1440,0))/1440,0))</f>
        <v/>
      </c>
      <c r="H19" s="18">
        <f>IF(OR(G19="",ISBLANK($H$6)),"",MAX(0,G19-$H$6/24))</f>
        <v/>
      </c>
      <c r="I19" s="19" t="n"/>
      <c r="J19" s="19" t="n"/>
    </row>
    <row r="20">
      <c r="A20" s="15">
        <f>IF(MONTH($B$7+9)=MONTH($B$7),$B$7+9,"")</f>
        <v/>
      </c>
      <c r="B20" s="16">
        <f>IF(A20="","",CHOOSE(WEEKDAY(A20,2),"lunes","martes","miércoles","jueves","viernes","sábado","domingo"))</f>
        <v/>
      </c>
      <c r="C20" s="17" t="n"/>
      <c r="D20" s="17" t="n"/>
      <c r="E20" s="17" t="n"/>
      <c r="F20" s="17" t="n"/>
      <c r="G20" s="18">
        <f>IF(OR(A20="",COUNT(C20,E20)=0),"",IF(COUNT(C20,D20)=2,((HOUR(D20)*60+MINUTE(D20))-(HOUR(C20)*60+MINUTE(C20))+IF((HOUR(D20)*60+MINUTE(D20))&lt;(HOUR(C20)*60+MINUTE(C20)),1440,0))/1440,0)+IF(COUNT(E20,F20)=2,((HOUR(F20)*60+MINUTE(F20))-(HOUR(E20)*60+MINUTE(E20))+IF((HOUR(F20)*60+MINUTE(F20))&lt;(HOUR(E20)*60+MINUTE(E20)),1440,0))/1440,0))</f>
        <v/>
      </c>
      <c r="H20" s="18">
        <f>IF(OR(G20="",ISBLANK($H$6)),"",MAX(0,G20-$H$6/24))</f>
        <v/>
      </c>
      <c r="I20" s="19" t="n"/>
      <c r="J20" s="19" t="n"/>
    </row>
    <row r="21">
      <c r="A21" s="15">
        <f>IF(MONTH($B$7+10)=MONTH($B$7),$B$7+10,"")</f>
        <v/>
      </c>
      <c r="B21" s="16">
        <f>IF(A21="","",CHOOSE(WEEKDAY(A21,2),"lunes","martes","miércoles","jueves","viernes","sábado","domingo"))</f>
        <v/>
      </c>
      <c r="C21" s="17" t="n"/>
      <c r="D21" s="17" t="n"/>
      <c r="E21" s="17" t="n"/>
      <c r="F21" s="17" t="n"/>
      <c r="G21" s="18">
        <f>IF(OR(A21="",COUNT(C21,E21)=0),"",IF(COUNT(C21,D21)=2,((HOUR(D21)*60+MINUTE(D21))-(HOUR(C21)*60+MINUTE(C21))+IF((HOUR(D21)*60+MINUTE(D21))&lt;(HOUR(C21)*60+MINUTE(C21)),1440,0))/1440,0)+IF(COUNT(E21,F21)=2,((HOUR(F21)*60+MINUTE(F21))-(HOUR(E21)*60+MINUTE(E21))+IF((HOUR(F21)*60+MINUTE(F21))&lt;(HOUR(E21)*60+MINUTE(E21)),1440,0))/1440,0))</f>
        <v/>
      </c>
      <c r="H21" s="18">
        <f>IF(OR(G21="",ISBLANK($H$6)),"",MAX(0,G21-$H$6/24))</f>
        <v/>
      </c>
      <c r="I21" s="19" t="n"/>
      <c r="J21" s="19" t="n"/>
    </row>
    <row r="22">
      <c r="A22" s="15">
        <f>IF(MONTH($B$7+11)=MONTH($B$7),$B$7+11,"")</f>
        <v/>
      </c>
      <c r="B22" s="16">
        <f>IF(A22="","",CHOOSE(WEEKDAY(A22,2),"lunes","martes","miércoles","jueves","viernes","sábado","domingo"))</f>
        <v/>
      </c>
      <c r="C22" s="17" t="n"/>
      <c r="D22" s="17" t="n"/>
      <c r="E22" s="17" t="n"/>
      <c r="F22" s="17" t="n"/>
      <c r="G22" s="18">
        <f>IF(OR(A22="",COUNT(C22,E22)=0),"",IF(COUNT(C22,D22)=2,((HOUR(D22)*60+MINUTE(D22))-(HOUR(C22)*60+MINUTE(C22))+IF((HOUR(D22)*60+MINUTE(D22))&lt;(HOUR(C22)*60+MINUTE(C22)),1440,0))/1440,0)+IF(COUNT(E22,F22)=2,((HOUR(F22)*60+MINUTE(F22))-(HOUR(E22)*60+MINUTE(E22))+IF((HOUR(F22)*60+MINUTE(F22))&lt;(HOUR(E22)*60+MINUTE(E22)),1440,0))/1440,0))</f>
        <v/>
      </c>
      <c r="H22" s="18">
        <f>IF(OR(G22="",ISBLANK($H$6)),"",MAX(0,G22-$H$6/24))</f>
        <v/>
      </c>
      <c r="I22" s="19" t="n"/>
      <c r="J22" s="19" t="n"/>
    </row>
    <row r="23">
      <c r="A23" s="15">
        <f>IF(MONTH($B$7+12)=MONTH($B$7),$B$7+12,"")</f>
        <v/>
      </c>
      <c r="B23" s="16">
        <f>IF(A23="","",CHOOSE(WEEKDAY(A23,2),"lunes","martes","miércoles","jueves","viernes","sábado","domingo"))</f>
        <v/>
      </c>
      <c r="C23" s="17" t="n"/>
      <c r="D23" s="17" t="n"/>
      <c r="E23" s="17" t="n"/>
      <c r="F23" s="17" t="n"/>
      <c r="G23" s="18">
        <f>IF(OR(A23="",COUNT(C23,E23)=0),"",IF(COUNT(C23,D23)=2,((HOUR(D23)*60+MINUTE(D23))-(HOUR(C23)*60+MINUTE(C23))+IF((HOUR(D23)*60+MINUTE(D23))&lt;(HOUR(C23)*60+MINUTE(C23)),1440,0))/1440,0)+IF(COUNT(E23,F23)=2,((HOUR(F23)*60+MINUTE(F23))-(HOUR(E23)*60+MINUTE(E23))+IF((HOUR(F23)*60+MINUTE(F23))&lt;(HOUR(E23)*60+MINUTE(E23)),1440,0))/1440,0))</f>
        <v/>
      </c>
      <c r="H23" s="18">
        <f>IF(OR(G23="",ISBLANK($H$6)),"",MAX(0,G23-$H$6/24))</f>
        <v/>
      </c>
      <c r="I23" s="19" t="n"/>
      <c r="J23" s="19" t="n"/>
    </row>
    <row r="24">
      <c r="A24" s="15">
        <f>IF(MONTH($B$7+13)=MONTH($B$7),$B$7+13,"")</f>
        <v/>
      </c>
      <c r="B24" s="16">
        <f>IF(A24="","",CHOOSE(WEEKDAY(A24,2),"lunes","martes","miércoles","jueves","viernes","sábado","domingo"))</f>
        <v/>
      </c>
      <c r="C24" s="17" t="n"/>
      <c r="D24" s="17" t="n"/>
      <c r="E24" s="17" t="n"/>
      <c r="F24" s="17" t="n"/>
      <c r="G24" s="18">
        <f>IF(OR(A24="",COUNT(C24,E24)=0),"",IF(COUNT(C24,D24)=2,((HOUR(D24)*60+MINUTE(D24))-(HOUR(C24)*60+MINUTE(C24))+IF((HOUR(D24)*60+MINUTE(D24))&lt;(HOUR(C24)*60+MINUTE(C24)),1440,0))/1440,0)+IF(COUNT(E24,F24)=2,((HOUR(F24)*60+MINUTE(F24))-(HOUR(E24)*60+MINUTE(E24))+IF((HOUR(F24)*60+MINUTE(F24))&lt;(HOUR(E24)*60+MINUTE(E24)),1440,0))/1440,0))</f>
        <v/>
      </c>
      <c r="H24" s="18">
        <f>IF(OR(G24="",ISBLANK($H$6)),"",MAX(0,G24-$H$6/24))</f>
        <v/>
      </c>
      <c r="I24" s="19" t="n"/>
      <c r="J24" s="19" t="n"/>
    </row>
    <row r="25">
      <c r="A25" s="15">
        <f>IF(MONTH($B$7+14)=MONTH($B$7),$B$7+14,"")</f>
        <v/>
      </c>
      <c r="B25" s="16">
        <f>IF(A25="","",CHOOSE(WEEKDAY(A25,2),"lunes","martes","miércoles","jueves","viernes","sábado","domingo"))</f>
        <v/>
      </c>
      <c r="C25" s="17" t="n"/>
      <c r="D25" s="17" t="n"/>
      <c r="E25" s="17" t="n"/>
      <c r="F25" s="17" t="n"/>
      <c r="G25" s="18">
        <f>IF(OR(A25="",COUNT(C25,E25)=0),"",IF(COUNT(C25,D25)=2,((HOUR(D25)*60+MINUTE(D25))-(HOUR(C25)*60+MINUTE(C25))+IF((HOUR(D25)*60+MINUTE(D25))&lt;(HOUR(C25)*60+MINUTE(C25)),1440,0))/1440,0)+IF(COUNT(E25,F25)=2,((HOUR(F25)*60+MINUTE(F25))-(HOUR(E25)*60+MINUTE(E25))+IF((HOUR(F25)*60+MINUTE(F25))&lt;(HOUR(E25)*60+MINUTE(E25)),1440,0))/1440,0))</f>
        <v/>
      </c>
      <c r="H25" s="18">
        <f>IF(OR(G25="",ISBLANK($H$6)),"",MAX(0,G25-$H$6/24))</f>
        <v/>
      </c>
      <c r="I25" s="19" t="n"/>
      <c r="J25" s="19" t="n"/>
    </row>
    <row r="26">
      <c r="A26" s="15">
        <f>IF(MONTH($B$7+15)=MONTH($B$7),$B$7+15,"")</f>
        <v/>
      </c>
      <c r="B26" s="16">
        <f>IF(A26="","",CHOOSE(WEEKDAY(A26,2),"lunes","martes","miércoles","jueves","viernes","sábado","domingo"))</f>
        <v/>
      </c>
      <c r="C26" s="17" t="n"/>
      <c r="D26" s="17" t="n"/>
      <c r="E26" s="17" t="n"/>
      <c r="F26" s="17" t="n"/>
      <c r="G26" s="18">
        <f>IF(OR(A26="",COUNT(C26,E26)=0),"",IF(COUNT(C26,D26)=2,((HOUR(D26)*60+MINUTE(D26))-(HOUR(C26)*60+MINUTE(C26))+IF((HOUR(D26)*60+MINUTE(D26))&lt;(HOUR(C26)*60+MINUTE(C26)),1440,0))/1440,0)+IF(COUNT(E26,F26)=2,((HOUR(F26)*60+MINUTE(F26))-(HOUR(E26)*60+MINUTE(E26))+IF((HOUR(F26)*60+MINUTE(F26))&lt;(HOUR(E26)*60+MINUTE(E26)),1440,0))/1440,0))</f>
        <v/>
      </c>
      <c r="H26" s="18">
        <f>IF(OR(G26="",ISBLANK($H$6)),"",MAX(0,G26-$H$6/24))</f>
        <v/>
      </c>
      <c r="I26" s="19" t="n"/>
      <c r="J26" s="19" t="n"/>
    </row>
    <row r="27">
      <c r="A27" s="15">
        <f>IF(MONTH($B$7+16)=MONTH($B$7),$B$7+16,"")</f>
        <v/>
      </c>
      <c r="B27" s="16">
        <f>IF(A27="","",CHOOSE(WEEKDAY(A27,2),"lunes","martes","miércoles","jueves","viernes","sábado","domingo"))</f>
        <v/>
      </c>
      <c r="C27" s="17" t="n"/>
      <c r="D27" s="17" t="n"/>
      <c r="E27" s="17" t="n"/>
      <c r="F27" s="17" t="n"/>
      <c r="G27" s="18">
        <f>IF(OR(A27="",COUNT(C27,E27)=0),"",IF(COUNT(C27,D27)=2,((HOUR(D27)*60+MINUTE(D27))-(HOUR(C27)*60+MINUTE(C27))+IF((HOUR(D27)*60+MINUTE(D27))&lt;(HOUR(C27)*60+MINUTE(C27)),1440,0))/1440,0)+IF(COUNT(E27,F27)=2,((HOUR(F27)*60+MINUTE(F27))-(HOUR(E27)*60+MINUTE(E27))+IF((HOUR(F27)*60+MINUTE(F27))&lt;(HOUR(E27)*60+MINUTE(E27)),1440,0))/1440,0))</f>
        <v/>
      </c>
      <c r="H27" s="18">
        <f>IF(OR(G27="",ISBLANK($H$6)),"",MAX(0,G27-$H$6/24))</f>
        <v/>
      </c>
      <c r="I27" s="19" t="n"/>
      <c r="J27" s="19" t="n"/>
    </row>
    <row r="28">
      <c r="A28" s="15">
        <f>IF(MONTH($B$7+17)=MONTH($B$7),$B$7+17,"")</f>
        <v/>
      </c>
      <c r="B28" s="16">
        <f>IF(A28="","",CHOOSE(WEEKDAY(A28,2),"lunes","martes","miércoles","jueves","viernes","sábado","domingo"))</f>
        <v/>
      </c>
      <c r="C28" s="17" t="n"/>
      <c r="D28" s="17" t="n"/>
      <c r="E28" s="17" t="n"/>
      <c r="F28" s="17" t="n"/>
      <c r="G28" s="18">
        <f>IF(OR(A28="",COUNT(C28,E28)=0),"",IF(COUNT(C28,D28)=2,((HOUR(D28)*60+MINUTE(D28))-(HOUR(C28)*60+MINUTE(C28))+IF((HOUR(D28)*60+MINUTE(D28))&lt;(HOUR(C28)*60+MINUTE(C28)),1440,0))/1440,0)+IF(COUNT(E28,F28)=2,((HOUR(F28)*60+MINUTE(F28))-(HOUR(E28)*60+MINUTE(E28))+IF((HOUR(F28)*60+MINUTE(F28))&lt;(HOUR(E28)*60+MINUTE(E28)),1440,0))/1440,0))</f>
        <v/>
      </c>
      <c r="H28" s="18">
        <f>IF(OR(G28="",ISBLANK($H$6)),"",MAX(0,G28-$H$6/24))</f>
        <v/>
      </c>
      <c r="I28" s="19" t="n"/>
      <c r="J28" s="19" t="n"/>
    </row>
    <row r="29">
      <c r="A29" s="15">
        <f>IF(MONTH($B$7+18)=MONTH($B$7),$B$7+18,"")</f>
        <v/>
      </c>
      <c r="B29" s="16">
        <f>IF(A29="","",CHOOSE(WEEKDAY(A29,2),"lunes","martes","miércoles","jueves","viernes","sábado","domingo"))</f>
        <v/>
      </c>
      <c r="C29" s="17" t="n"/>
      <c r="D29" s="17" t="n"/>
      <c r="E29" s="17" t="n"/>
      <c r="F29" s="17" t="n"/>
      <c r="G29" s="18">
        <f>IF(OR(A29="",COUNT(C29,E29)=0),"",IF(COUNT(C29,D29)=2,((HOUR(D29)*60+MINUTE(D29))-(HOUR(C29)*60+MINUTE(C29))+IF((HOUR(D29)*60+MINUTE(D29))&lt;(HOUR(C29)*60+MINUTE(C29)),1440,0))/1440,0)+IF(COUNT(E29,F29)=2,((HOUR(F29)*60+MINUTE(F29))-(HOUR(E29)*60+MINUTE(E29))+IF((HOUR(F29)*60+MINUTE(F29))&lt;(HOUR(E29)*60+MINUTE(E29)),1440,0))/1440,0))</f>
        <v/>
      </c>
      <c r="H29" s="18">
        <f>IF(OR(G29="",ISBLANK($H$6)),"",MAX(0,G29-$H$6/24))</f>
        <v/>
      </c>
      <c r="I29" s="19" t="n"/>
      <c r="J29" s="19" t="n"/>
    </row>
    <row r="30">
      <c r="A30" s="15">
        <f>IF(MONTH($B$7+19)=MONTH($B$7),$B$7+19,"")</f>
        <v/>
      </c>
      <c r="B30" s="16">
        <f>IF(A30="","",CHOOSE(WEEKDAY(A30,2),"lunes","martes","miércoles","jueves","viernes","sábado","domingo"))</f>
        <v/>
      </c>
      <c r="C30" s="17" t="n"/>
      <c r="D30" s="17" t="n"/>
      <c r="E30" s="17" t="n"/>
      <c r="F30" s="17" t="n"/>
      <c r="G30" s="18">
        <f>IF(OR(A30="",COUNT(C30,E30)=0),"",IF(COUNT(C30,D30)=2,((HOUR(D30)*60+MINUTE(D30))-(HOUR(C30)*60+MINUTE(C30))+IF((HOUR(D30)*60+MINUTE(D30))&lt;(HOUR(C30)*60+MINUTE(C30)),1440,0))/1440,0)+IF(COUNT(E30,F30)=2,((HOUR(F30)*60+MINUTE(F30))-(HOUR(E30)*60+MINUTE(E30))+IF((HOUR(F30)*60+MINUTE(F30))&lt;(HOUR(E30)*60+MINUTE(E30)),1440,0))/1440,0))</f>
        <v/>
      </c>
      <c r="H30" s="18">
        <f>IF(OR(G30="",ISBLANK($H$6)),"",MAX(0,G30-$H$6/24))</f>
        <v/>
      </c>
      <c r="I30" s="19" t="n"/>
      <c r="J30" s="19" t="n"/>
    </row>
    <row r="31">
      <c r="A31" s="15">
        <f>IF(MONTH($B$7+20)=MONTH($B$7),$B$7+20,"")</f>
        <v/>
      </c>
      <c r="B31" s="16">
        <f>IF(A31="","",CHOOSE(WEEKDAY(A31,2),"lunes","martes","miércoles","jueves","viernes","sábado","domingo"))</f>
        <v/>
      </c>
      <c r="C31" s="17" t="n"/>
      <c r="D31" s="17" t="n"/>
      <c r="E31" s="17" t="n"/>
      <c r="F31" s="17" t="n"/>
      <c r="G31" s="18">
        <f>IF(OR(A31="",COUNT(C31,E31)=0),"",IF(COUNT(C31,D31)=2,((HOUR(D31)*60+MINUTE(D31))-(HOUR(C31)*60+MINUTE(C31))+IF((HOUR(D31)*60+MINUTE(D31))&lt;(HOUR(C31)*60+MINUTE(C31)),1440,0))/1440,0)+IF(COUNT(E31,F31)=2,((HOUR(F31)*60+MINUTE(F31))-(HOUR(E31)*60+MINUTE(E31))+IF((HOUR(F31)*60+MINUTE(F31))&lt;(HOUR(E31)*60+MINUTE(E31)),1440,0))/1440,0))</f>
        <v/>
      </c>
      <c r="H31" s="18">
        <f>IF(OR(G31="",ISBLANK($H$6)),"",MAX(0,G31-$H$6/24))</f>
        <v/>
      </c>
      <c r="I31" s="19" t="n"/>
      <c r="J31" s="19" t="n"/>
    </row>
    <row r="32">
      <c r="A32" s="15">
        <f>IF(MONTH($B$7+21)=MONTH($B$7),$B$7+21,"")</f>
        <v/>
      </c>
      <c r="B32" s="16">
        <f>IF(A32="","",CHOOSE(WEEKDAY(A32,2),"lunes","martes","miércoles","jueves","viernes","sábado","domingo"))</f>
        <v/>
      </c>
      <c r="C32" s="17" t="n"/>
      <c r="D32" s="17" t="n"/>
      <c r="E32" s="17" t="n"/>
      <c r="F32" s="17" t="n"/>
      <c r="G32" s="18">
        <f>IF(OR(A32="",COUNT(C32,E32)=0),"",IF(COUNT(C32,D32)=2,((HOUR(D32)*60+MINUTE(D32))-(HOUR(C32)*60+MINUTE(C32))+IF((HOUR(D32)*60+MINUTE(D32))&lt;(HOUR(C32)*60+MINUTE(C32)),1440,0))/1440,0)+IF(COUNT(E32,F32)=2,((HOUR(F32)*60+MINUTE(F32))-(HOUR(E32)*60+MINUTE(E32))+IF((HOUR(F32)*60+MINUTE(F32))&lt;(HOUR(E32)*60+MINUTE(E32)),1440,0))/1440,0))</f>
        <v/>
      </c>
      <c r="H32" s="18">
        <f>IF(OR(G32="",ISBLANK($H$6)),"",MAX(0,G32-$H$6/24))</f>
        <v/>
      </c>
      <c r="I32" s="19" t="n"/>
      <c r="J32" s="19" t="n"/>
    </row>
    <row r="33">
      <c r="A33" s="15">
        <f>IF(MONTH($B$7+22)=MONTH($B$7),$B$7+22,"")</f>
        <v/>
      </c>
      <c r="B33" s="16">
        <f>IF(A33="","",CHOOSE(WEEKDAY(A33,2),"lunes","martes","miércoles","jueves","viernes","sábado","domingo"))</f>
        <v/>
      </c>
      <c r="C33" s="17" t="n"/>
      <c r="D33" s="17" t="n"/>
      <c r="E33" s="17" t="n"/>
      <c r="F33" s="17" t="n"/>
      <c r="G33" s="18">
        <f>IF(OR(A33="",COUNT(C33,E33)=0),"",IF(COUNT(C33,D33)=2,((HOUR(D33)*60+MINUTE(D33))-(HOUR(C33)*60+MINUTE(C33))+IF((HOUR(D33)*60+MINUTE(D33))&lt;(HOUR(C33)*60+MINUTE(C33)),1440,0))/1440,0)+IF(COUNT(E33,F33)=2,((HOUR(F33)*60+MINUTE(F33))-(HOUR(E33)*60+MINUTE(E33))+IF((HOUR(F33)*60+MINUTE(F33))&lt;(HOUR(E33)*60+MINUTE(E33)),1440,0))/1440,0))</f>
        <v/>
      </c>
      <c r="H33" s="18">
        <f>IF(OR(G33="",ISBLANK($H$6)),"",MAX(0,G33-$H$6/24))</f>
        <v/>
      </c>
      <c r="I33" s="19" t="n"/>
      <c r="J33" s="19" t="n"/>
    </row>
    <row r="34">
      <c r="A34" s="15">
        <f>IF(MONTH($B$7+23)=MONTH($B$7),$B$7+23,"")</f>
        <v/>
      </c>
      <c r="B34" s="16">
        <f>IF(A34="","",CHOOSE(WEEKDAY(A34,2),"lunes","martes","miércoles","jueves","viernes","sábado","domingo"))</f>
        <v/>
      </c>
      <c r="C34" s="17" t="n"/>
      <c r="D34" s="17" t="n"/>
      <c r="E34" s="17" t="n"/>
      <c r="F34" s="17" t="n"/>
      <c r="G34" s="18">
        <f>IF(OR(A34="",COUNT(C34,E34)=0),"",IF(COUNT(C34,D34)=2,((HOUR(D34)*60+MINUTE(D34))-(HOUR(C34)*60+MINUTE(C34))+IF((HOUR(D34)*60+MINUTE(D34))&lt;(HOUR(C34)*60+MINUTE(C34)),1440,0))/1440,0)+IF(COUNT(E34,F34)=2,((HOUR(F34)*60+MINUTE(F34))-(HOUR(E34)*60+MINUTE(E34))+IF((HOUR(F34)*60+MINUTE(F34))&lt;(HOUR(E34)*60+MINUTE(E34)),1440,0))/1440,0))</f>
        <v/>
      </c>
      <c r="H34" s="18">
        <f>IF(OR(G34="",ISBLANK($H$6)),"",MAX(0,G34-$H$6/24))</f>
        <v/>
      </c>
      <c r="I34" s="19" t="n"/>
      <c r="J34" s="19" t="n"/>
    </row>
    <row r="35">
      <c r="A35" s="15">
        <f>IF(MONTH($B$7+24)=MONTH($B$7),$B$7+24,"")</f>
        <v/>
      </c>
      <c r="B35" s="16">
        <f>IF(A35="","",CHOOSE(WEEKDAY(A35,2),"lunes","martes","miércoles","jueves","viernes","sábado","domingo"))</f>
        <v/>
      </c>
      <c r="C35" s="17" t="n"/>
      <c r="D35" s="17" t="n"/>
      <c r="E35" s="17" t="n"/>
      <c r="F35" s="17" t="n"/>
      <c r="G35" s="18">
        <f>IF(OR(A35="",COUNT(C35,E35)=0),"",IF(COUNT(C35,D35)=2,((HOUR(D35)*60+MINUTE(D35))-(HOUR(C35)*60+MINUTE(C35))+IF((HOUR(D35)*60+MINUTE(D35))&lt;(HOUR(C35)*60+MINUTE(C35)),1440,0))/1440,0)+IF(COUNT(E35,F35)=2,((HOUR(F35)*60+MINUTE(F35))-(HOUR(E35)*60+MINUTE(E35))+IF((HOUR(F35)*60+MINUTE(F35))&lt;(HOUR(E35)*60+MINUTE(E35)),1440,0))/1440,0))</f>
        <v/>
      </c>
      <c r="H35" s="18">
        <f>IF(OR(G35="",ISBLANK($H$6)),"",MAX(0,G35-$H$6/24))</f>
        <v/>
      </c>
      <c r="I35" s="19" t="n"/>
      <c r="J35" s="19" t="n"/>
    </row>
    <row r="36">
      <c r="A36" s="15">
        <f>IF(MONTH($B$7+25)=MONTH($B$7),$B$7+25,"")</f>
        <v/>
      </c>
      <c r="B36" s="16">
        <f>IF(A36="","",CHOOSE(WEEKDAY(A36,2),"lunes","martes","miércoles","jueves","viernes","sábado","domingo"))</f>
        <v/>
      </c>
      <c r="C36" s="17" t="n"/>
      <c r="D36" s="17" t="n"/>
      <c r="E36" s="17" t="n"/>
      <c r="F36" s="17" t="n"/>
      <c r="G36" s="18">
        <f>IF(OR(A36="",COUNT(C36,E36)=0),"",IF(COUNT(C36,D36)=2,((HOUR(D36)*60+MINUTE(D36))-(HOUR(C36)*60+MINUTE(C36))+IF((HOUR(D36)*60+MINUTE(D36))&lt;(HOUR(C36)*60+MINUTE(C36)),1440,0))/1440,0)+IF(COUNT(E36,F36)=2,((HOUR(F36)*60+MINUTE(F36))-(HOUR(E36)*60+MINUTE(E36))+IF((HOUR(F36)*60+MINUTE(F36))&lt;(HOUR(E36)*60+MINUTE(E36)),1440,0))/1440,0))</f>
        <v/>
      </c>
      <c r="H36" s="18">
        <f>IF(OR(G36="",ISBLANK($H$6)),"",MAX(0,G36-$H$6/24))</f>
        <v/>
      </c>
      <c r="I36" s="19" t="n"/>
      <c r="J36" s="19" t="n"/>
    </row>
    <row r="37">
      <c r="A37" s="15">
        <f>IF(MONTH($B$7+26)=MONTH($B$7),$B$7+26,"")</f>
        <v/>
      </c>
      <c r="B37" s="16">
        <f>IF(A37="","",CHOOSE(WEEKDAY(A37,2),"lunes","martes","miércoles","jueves","viernes","sábado","domingo"))</f>
        <v/>
      </c>
      <c r="C37" s="17" t="n"/>
      <c r="D37" s="17" t="n"/>
      <c r="E37" s="17" t="n"/>
      <c r="F37" s="17" t="n"/>
      <c r="G37" s="18">
        <f>IF(OR(A37="",COUNT(C37,E37)=0),"",IF(COUNT(C37,D37)=2,((HOUR(D37)*60+MINUTE(D37))-(HOUR(C37)*60+MINUTE(C37))+IF((HOUR(D37)*60+MINUTE(D37))&lt;(HOUR(C37)*60+MINUTE(C37)),1440,0))/1440,0)+IF(COUNT(E37,F37)=2,((HOUR(F37)*60+MINUTE(F37))-(HOUR(E37)*60+MINUTE(E37))+IF((HOUR(F37)*60+MINUTE(F37))&lt;(HOUR(E37)*60+MINUTE(E37)),1440,0))/1440,0))</f>
        <v/>
      </c>
      <c r="H37" s="18">
        <f>IF(OR(G37="",ISBLANK($H$6)),"",MAX(0,G37-$H$6/24))</f>
        <v/>
      </c>
      <c r="I37" s="19" t="n"/>
      <c r="J37" s="19" t="n"/>
    </row>
    <row r="38">
      <c r="A38" s="15">
        <f>IF(MONTH($B$7+27)=MONTH($B$7),$B$7+27,"")</f>
        <v/>
      </c>
      <c r="B38" s="16">
        <f>IF(A38="","",CHOOSE(WEEKDAY(A38,2),"lunes","martes","miércoles","jueves","viernes","sábado","domingo"))</f>
        <v/>
      </c>
      <c r="C38" s="17" t="n"/>
      <c r="D38" s="17" t="n"/>
      <c r="E38" s="17" t="n"/>
      <c r="F38" s="17" t="n"/>
      <c r="G38" s="18">
        <f>IF(OR(A38="",COUNT(C38,E38)=0),"",IF(COUNT(C38,D38)=2,((HOUR(D38)*60+MINUTE(D38))-(HOUR(C38)*60+MINUTE(C38))+IF((HOUR(D38)*60+MINUTE(D38))&lt;(HOUR(C38)*60+MINUTE(C38)),1440,0))/1440,0)+IF(COUNT(E38,F38)=2,((HOUR(F38)*60+MINUTE(F38))-(HOUR(E38)*60+MINUTE(E38))+IF((HOUR(F38)*60+MINUTE(F38))&lt;(HOUR(E38)*60+MINUTE(E38)),1440,0))/1440,0))</f>
        <v/>
      </c>
      <c r="H38" s="18">
        <f>IF(OR(G38="",ISBLANK($H$6)),"",MAX(0,G38-$H$6/24))</f>
        <v/>
      </c>
      <c r="I38" s="19" t="n"/>
      <c r="J38" s="19" t="n"/>
    </row>
    <row r="39">
      <c r="A39" s="15">
        <f>IF(MONTH($B$7+28)=MONTH($B$7),$B$7+28,"")</f>
        <v/>
      </c>
      <c r="B39" s="16">
        <f>IF(A39="","",CHOOSE(WEEKDAY(A39,2),"lunes","martes","miércoles","jueves","viernes","sábado","domingo"))</f>
        <v/>
      </c>
      <c r="C39" s="17" t="n"/>
      <c r="D39" s="17" t="n"/>
      <c r="E39" s="17" t="n"/>
      <c r="F39" s="17" t="n"/>
      <c r="G39" s="18">
        <f>IF(OR(A39="",COUNT(C39,E39)=0),"",IF(COUNT(C39,D39)=2,((HOUR(D39)*60+MINUTE(D39))-(HOUR(C39)*60+MINUTE(C39))+IF((HOUR(D39)*60+MINUTE(D39))&lt;(HOUR(C39)*60+MINUTE(C39)),1440,0))/1440,0)+IF(COUNT(E39,F39)=2,((HOUR(F39)*60+MINUTE(F39))-(HOUR(E39)*60+MINUTE(E39))+IF((HOUR(F39)*60+MINUTE(F39))&lt;(HOUR(E39)*60+MINUTE(E39)),1440,0))/1440,0))</f>
        <v/>
      </c>
      <c r="H39" s="18">
        <f>IF(OR(G39="",ISBLANK($H$6)),"",MAX(0,G39-$H$6/24))</f>
        <v/>
      </c>
      <c r="I39" s="19" t="n"/>
      <c r="J39" s="19" t="n"/>
    </row>
    <row r="40">
      <c r="A40" s="15">
        <f>IF(MONTH($B$7+29)=MONTH($B$7),$B$7+29,"")</f>
        <v/>
      </c>
      <c r="B40" s="16">
        <f>IF(A40="","",CHOOSE(WEEKDAY(A40,2),"lunes","martes","miércoles","jueves","viernes","sábado","domingo"))</f>
        <v/>
      </c>
      <c r="C40" s="17" t="n"/>
      <c r="D40" s="17" t="n"/>
      <c r="E40" s="17" t="n"/>
      <c r="F40" s="17" t="n"/>
      <c r="G40" s="18">
        <f>IF(OR(A40="",COUNT(C40,E40)=0),"",IF(COUNT(C40,D40)=2,((HOUR(D40)*60+MINUTE(D40))-(HOUR(C40)*60+MINUTE(C40))+IF((HOUR(D40)*60+MINUTE(D40))&lt;(HOUR(C40)*60+MINUTE(C40)),1440,0))/1440,0)+IF(COUNT(E40,F40)=2,((HOUR(F40)*60+MINUTE(F40))-(HOUR(E40)*60+MINUTE(E40))+IF((HOUR(F40)*60+MINUTE(F40))&lt;(HOUR(E40)*60+MINUTE(E40)),1440,0))/1440,0))</f>
        <v/>
      </c>
      <c r="H40" s="18">
        <f>IF(OR(G40="",ISBLANK($H$6)),"",MAX(0,G40-$H$6/24))</f>
        <v/>
      </c>
      <c r="I40" s="19" t="n"/>
      <c r="J40" s="19" t="n"/>
    </row>
    <row r="41">
      <c r="A41" s="15">
        <f>IF(MONTH($B$7+30)=MONTH($B$7),$B$7+30,"")</f>
        <v/>
      </c>
      <c r="B41" s="16">
        <f>IF(A41="","",CHOOSE(WEEKDAY(A41,2),"lunes","martes","miércoles","jueves","viernes","sábado","domingo"))</f>
        <v/>
      </c>
      <c r="C41" s="17" t="n"/>
      <c r="D41" s="17" t="n"/>
      <c r="E41" s="17" t="n"/>
      <c r="F41" s="17" t="n"/>
      <c r="G41" s="18">
        <f>IF(OR(A41="",COUNT(C41,E41)=0),"",IF(COUNT(C41,D41)=2,((HOUR(D41)*60+MINUTE(D41))-(HOUR(C41)*60+MINUTE(C41))+IF((HOUR(D41)*60+MINUTE(D41))&lt;(HOUR(C41)*60+MINUTE(C41)),1440,0))/1440,0)+IF(COUNT(E41,F41)=2,((HOUR(F41)*60+MINUTE(F41))-(HOUR(E41)*60+MINUTE(E41))+IF((HOUR(F41)*60+MINUTE(F41))&lt;(HOUR(E41)*60+MINUTE(E41)),1440,0))/1440,0))</f>
        <v/>
      </c>
      <c r="H41" s="18">
        <f>IF(OR(G41="",ISBLANK($H$6)),"",MAX(0,G41-$H$6/24))</f>
        <v/>
      </c>
      <c r="I41" s="19" t="n"/>
      <c r="J41" s="19" t="n"/>
    </row>
    <row r="42">
      <c r="F42" s="20" t="inlineStr">
        <is>
          <t>Total del mes</t>
        </is>
      </c>
      <c r="G42" s="21">
        <f>SUM(G11:G41)</f>
        <v/>
      </c>
      <c r="H42" s="21">
        <f>SUM(H11:H41)</f>
        <v/>
      </c>
    </row>
    <row r="44" ht="26" customHeight="1">
      <c r="A44" s="22" t="inlineStr">
        <is>
          <t>Horas extra: diferencia diaria sobre la jornada pactada. No sirve en días de descanso trabajados ni en contratos a tiempo parcial (horas complementarias), y tu convenio puede computarlas por semana o por año: revísalo antes de usar esta columna para pagarlas.</t>
        </is>
      </c>
    </row>
    <row r="46">
      <c r="A46" s="23" t="inlineStr">
        <is>
          <t>Firma de la empresa</t>
        </is>
      </c>
      <c r="F46" s="23" t="inlineStr">
        <is>
          <t>Firma del trabajador/a</t>
        </is>
      </c>
    </row>
    <row r="49">
      <c r="A49" t="inlineStr">
        <is>
          <t>Fecha:</t>
        </is>
      </c>
      <c r="F49" t="inlineStr">
        <is>
          <t>Fecha:</t>
        </is>
      </c>
    </row>
  </sheetData>
  <sheetProtection selectLockedCells="0" selectUnlockedCells="0" sheet="1" objects="0" insertRows="1" insertHyperlinks="1" autoFilter="1" scenarios="0" formatColumns="0" deleteColumns="1" insertColumns="1" pivotTables="1" deleteRows="1" formatCells="1" formatRows="0" sort="1"/>
  <mergeCells count="9">
    <mergeCell ref="A44:J44"/>
    <mergeCell ref="B4:E4"/>
    <mergeCell ref="G4:J4"/>
    <mergeCell ref="B6:E6"/>
    <mergeCell ref="F6:G6"/>
    <mergeCell ref="B5:E5"/>
    <mergeCell ref="C9:D9"/>
    <mergeCell ref="E9:F9"/>
    <mergeCell ref="G5:J5"/>
  </mergeCells>
  <dataValidations count="1">
    <dataValidation sqref="C11 C12 C13 C14 C15 C16 C17 C18 C19 C20 C21 C22 C23 C24 C25 C26 C27 C28 C29 C30 C31 C32 C33 C34 C35 C36 C37 C38 C39 C40 C41 D11 D12 D13 D14 D15 D16 D17 D18 D19 D20 D21 D22 D23 D24 D25 D26 D27 D28 D29 D30 D31 D32 D33 D34 D35 D36 D37 D38 D39 D40 D41 E11 E12 E13 E14 E15 E16 E17 E18 E19 E20 E21 E22 E23 E24 E25 E26 E27 E28 E29 E30 E31 E32 E33 E34 E35 E36 E37 E38 E39 E40 E41 F11 F12 F13 F14 F15 F16 F17 F18 F19 F20 F21 F22 F23 F24 F25 F26 F27 F28 F29 F30 F31 F32 F33 F34 F35 F36 F37 F38 F39 F40 F41" showDropDown="0" showInputMessage="0" showErrorMessage="1" allowBlank="1" errorTitle="Hora no válida" error="Escribe la hora como 08:30." type="time" operator="between">
      <formula1>0</formula1>
      <formula2>0.999988</formula2>
    </dataValidation>
  </dataValidations>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VisibleSoft</dc:creator>
  <dc:title xmlns:dc="http://purl.org/dc/elements/1.1/">Plantilla de registro de jornada</dc:title>
  <dcterms:created xmlns:dcterms="http://purl.org/dc/terms/" xmlns:xsi="http://www.w3.org/2001/XMLSchema-instance" xsi:type="dcterms:W3CDTF">2026-10-26T16:09:32Z</dcterms:created>
  <dcterms:modified xmlns:dcterms="http://purl.org/dc/terms/" xmlns:xsi="http://www.w3.org/2001/XMLSchema-instance" xsi:type="dcterms:W3CDTF">2026-10-26T16:09:32Z</dcterms:modified>
</cp:coreProperties>
</file>